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Doddi\To the website\Audit\"/>
    </mc:Choice>
  </mc:AlternateContent>
  <xr:revisionPtr revIDLastSave="0" documentId="8_{2A1EFA41-A4AE-4707-A8A1-FAA1B44FADA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Variances!$A$1:$M$32</definedName>
  </definedNames>
  <calcPr calcId="181029"/>
</workbook>
</file>

<file path=xl/calcChain.xml><?xml version="1.0" encoding="utf-8"?>
<calcChain xmlns="http://schemas.openxmlformats.org/spreadsheetml/2006/main">
  <c r="G28" i="1" l="1"/>
  <c r="G26" i="1"/>
  <c r="G19" i="1"/>
  <c r="G17" i="1"/>
  <c r="G15" i="1"/>
  <c r="G13" i="1"/>
  <c r="G11" i="1"/>
  <c r="I13" i="1"/>
  <c r="J13" i="1"/>
  <c r="I15" i="1"/>
  <c r="J15" i="1"/>
  <c r="I17" i="1"/>
  <c r="J17" i="1"/>
  <c r="I19" i="1"/>
  <c r="J19" i="1"/>
  <c r="I26" i="1"/>
  <c r="J26" i="1"/>
  <c r="J11" i="1"/>
  <c r="I11" i="1"/>
  <c r="J28" i="1"/>
  <c r="I28" i="1"/>
  <c r="H28" i="1"/>
  <c r="L28" i="1" s="1"/>
  <c r="M28" i="1" s="1"/>
  <c r="H26" i="1"/>
  <c r="L26" i="1"/>
  <c r="M26" i="1" s="1"/>
  <c r="F21" i="1"/>
  <c r="M22" i="1" s="1"/>
  <c r="D21" i="1"/>
  <c r="H19" i="1"/>
  <c r="L19" i="1"/>
  <c r="H17" i="1"/>
  <c r="L17" i="1"/>
  <c r="M17" i="1" s="1"/>
  <c r="K17" i="1"/>
  <c r="H15" i="1"/>
  <c r="L15" i="1" s="1"/>
  <c r="M15" i="1" s="1"/>
  <c r="H13" i="1"/>
  <c r="L13" i="1" s="1"/>
  <c r="H11" i="1"/>
  <c r="L11" i="1" s="1"/>
  <c r="K15" i="1"/>
  <c r="K19" i="1"/>
  <c r="K26" i="1"/>
  <c r="K11" i="1"/>
  <c r="K13" i="1" l="1"/>
  <c r="L22" i="1"/>
  <c r="K28" i="1"/>
</calcChain>
</file>

<file path=xl/sharedStrings.xml><?xml version="1.0" encoding="utf-8"?>
<sst xmlns="http://schemas.openxmlformats.org/spreadsheetml/2006/main" count="33" uniqueCount="29">
  <si>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</si>
  <si>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</si>
  <si>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</si>
  <si>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</si>
  <si>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</si>
  <si>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</si>
  <si>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</si>
  <si>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</si>
  <si>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</si>
  <si>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</si>
  <si>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</si>
  <si>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</si>
  <si>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</si>
  <si>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</si>
  <si>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</si>
  <si>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Name of smaller authority: </t>
  </si>
  <si>
    <t>BOX 10 VARIANCE EXPLANATION NOT REQUIRED IF CHANGE CAN BE EXPLAINED BY BOX 5 (CAPITAL PLUS INTEREST PAYMENT)</t>
  </si>
  <si>
    <t>2 Precept or Rates and Levies</t>
  </si>
  <si>
    <t>6 All Other Payments</t>
  </si>
  <si>
    <t>DODDISCOMBSLEIGH PARISH COUNCIL</t>
  </si>
  <si>
    <t>DEVON</t>
  </si>
  <si>
    <t>2019/20</t>
  </si>
  <si>
    <t>2020/21</t>
  </si>
  <si>
    <t xml:space="preserve">The council tax was increased by £4.37 in 2020 to cover the expected operational costs. </t>
  </si>
  <si>
    <t>The amount of received grants increased by £470 and the reclaimed VAT increased by £244.</t>
  </si>
  <si>
    <t>In 2019/20 more than £2600 was paid for footpath improvement works. In 2020/21 there was not such a big project.</t>
  </si>
  <si>
    <t>Automatic responses trigger below based on figures input</t>
  </si>
  <si>
    <t xml:space="preserve">Explanation of variances </t>
  </si>
  <si>
    <r>
      <t>County area:</t>
    </r>
    <r>
      <rPr>
        <b/>
        <sz val="8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</si>
</sst>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0" fontId="5" fillId="0" borderId="0" xfId="0" applyNumberFormat="1" applyFont="1"/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5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workbookViewId="0">
      <selection activeCell="S11" sqref="S11"/>
    </sheetView>
  </sheetViews>
  <sheetFormatPr defaultRowHeight="14.25" x14ac:dyDescent="0.2"/>
  <cols>
    <col min="1" max="1" width="10.85546875" style="2" customWidth="1"/>
    <col min="2" max="2" width="9.140625" style="2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9.5703125" style="2" customWidth="1"/>
    <col min="9" max="11" width="9.140625" style="2" hidden="1" customWidth="1"/>
    <col min="12" max="12" width="13.28515625" style="2" customWidth="1"/>
    <col min="13" max="13" width="50.42578125" style="9" bestFit="1" customWidth="1"/>
    <col min="14" max="21" width="9.140625" style="13"/>
    <col min="22" max="16384" width="9.140625" style="2"/>
  </cols>
  <sheetData>
    <row r="1" spans="1:13" ht="18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7"/>
    </row>
    <row r="2" spans="1:13" ht="15.75" x14ac:dyDescent="0.2">
      <c r="A2" s="23" t="s">
        <v>15</v>
      </c>
      <c r="B2" s="19"/>
      <c r="C2" s="35" t="s">
        <v>19</v>
      </c>
      <c r="D2" s="19"/>
      <c r="E2" s="19"/>
      <c r="F2" s="19"/>
      <c r="G2" s="19"/>
      <c r="H2" s="19"/>
      <c r="I2" s="19"/>
      <c r="J2" s="19"/>
      <c r="K2" s="19"/>
      <c r="L2" s="7"/>
      <c r="M2" s="20"/>
    </row>
    <row r="3" spans="1:13" ht="14.25" customHeight="1" x14ac:dyDescent="0.2">
      <c r="A3" s="23" t="s">
        <v>28</v>
      </c>
      <c r="C3" s="13" t="s">
        <v>20</v>
      </c>
      <c r="L3" s="7"/>
    </row>
    <row r="4" spans="1:13" x14ac:dyDescent="0.2">
      <c r="A4" s="24"/>
    </row>
    <row r="5" spans="1:13" x14ac:dyDescent="0.2">
      <c r="A5" s="24"/>
      <c r="D5" s="3"/>
      <c r="F5" s="3"/>
    </row>
    <row r="6" spans="1:13" ht="30" x14ac:dyDescent="0.25">
      <c r="D6" s="25" t="s">
        <v>21</v>
      </c>
      <c r="E6" s="22"/>
      <c r="F6" s="25" t="s">
        <v>22</v>
      </c>
      <c r="G6" s="25" t="s">
        <v>0</v>
      </c>
      <c r="H6" s="25" t="s">
        <v>0</v>
      </c>
      <c r="I6" s="25"/>
      <c r="J6" s="25"/>
      <c r="K6" s="25"/>
      <c r="L6" s="26" t="s">
        <v>14</v>
      </c>
      <c r="M6" s="8" t="s">
        <v>26</v>
      </c>
    </row>
    <row r="7" spans="1:13" ht="15" x14ac:dyDescent="0.25">
      <c r="D7" s="25" t="s">
        <v>1</v>
      </c>
      <c r="E7" s="22"/>
      <c r="F7" s="25" t="s">
        <v>1</v>
      </c>
      <c r="G7" s="25" t="s">
        <v>1</v>
      </c>
      <c r="H7" s="25" t="s">
        <v>13</v>
      </c>
      <c r="I7" s="25"/>
      <c r="J7" s="25"/>
      <c r="K7" s="22"/>
      <c r="L7" s="22"/>
    </row>
    <row r="8" spans="1:13" ht="15" thickBot="1" x14ac:dyDescent="0.25">
      <c r="D8" s="3"/>
      <c r="E8" s="3"/>
    </row>
    <row r="9" spans="1:13" ht="44.25" customHeight="1" thickBot="1" x14ac:dyDescent="0.25">
      <c r="A9" s="30" t="s">
        <v>2</v>
      </c>
      <c r="B9" s="30"/>
      <c r="C9" s="30"/>
      <c r="D9" s="6">
        <v>7679</v>
      </c>
      <c r="F9" s="6">
        <v>4084</v>
      </c>
      <c r="G9" s="4"/>
      <c r="M9" s="8"/>
    </row>
    <row r="10" spans="1:13" ht="15" thickBot="1" x14ac:dyDescent="0.25">
      <c r="D10" s="4"/>
      <c r="F10" s="4"/>
    </row>
    <row r="11" spans="1:13" ht="31.5" customHeight="1" thickBot="1" x14ac:dyDescent="0.25">
      <c r="A11" s="30" t="s">
        <v>17</v>
      </c>
      <c r="B11" s="31"/>
      <c r="C11" s="32"/>
      <c r="D11" s="6">
        <v>3622</v>
      </c>
      <c r="F11" s="6">
        <v>4310</v>
      </c>
      <c r="G11" s="4">
        <f>F11-D11</f>
        <v>688</v>
      </c>
      <c r="H11" s="5">
        <f>IF((D11&gt;F11),(D11-F11)/D11,IF(D11&lt;F11,-(D11-F11)/D11,IF(D11=F11,0)))</f>
        <v>0.18995030369961347</v>
      </c>
      <c r="I11" s="2">
        <f>IF(D11-F11&lt;200,0,IF(D11-F11&gt;200,1,IF(D11-F11=200,1)))</f>
        <v>0</v>
      </c>
      <c r="J11" s="2">
        <f>IF(F11-D11&lt;200,0,IF(F11-D11&gt;200,1,IF(F11-D11=200,1)))</f>
        <v>1</v>
      </c>
      <c r="K11" s="3">
        <f>IF(H11&lt;0.15,0,IF(H11&gt;0.15,1,IF(H11=0.15,1)))</f>
        <v>1</v>
      </c>
      <c r="L11" s="3" t="str">
        <f>IF((H11&lt;15%)*AND(G11&lt;100000), "NO","YES")</f>
        <v>YES</v>
      </c>
      <c r="M11" s="8" t="s">
        <v>23</v>
      </c>
    </row>
    <row r="12" spans="1:13" ht="15" thickBot="1" x14ac:dyDescent="0.25">
      <c r="D12" s="4"/>
      <c r="F12" s="4"/>
      <c r="G12" s="4"/>
      <c r="H12" s="5"/>
      <c r="K12" s="3"/>
      <c r="L12" s="3"/>
    </row>
    <row r="13" spans="1:13" ht="30.75" customHeight="1" thickBot="1" x14ac:dyDescent="0.25">
      <c r="A13" s="27" t="s">
        <v>3</v>
      </c>
      <c r="B13" s="27"/>
      <c r="C13" s="27"/>
      <c r="D13" s="6">
        <v>536</v>
      </c>
      <c r="F13" s="6">
        <v>1250</v>
      </c>
      <c r="G13" s="4">
        <f>F13-D13</f>
        <v>714</v>
      </c>
      <c r="H13" s="5">
        <f>IF((D13&gt;F13),(D13-F13)/D13,IF(D13&lt;F13,-(D13-F13)/D13,IF(D13=F13,0)))</f>
        <v>1.3320895522388059</v>
      </c>
      <c r="I13" s="2">
        <f>IF(D13-F13&lt;200,0,IF(D13-F13&gt;200,1,IF(D13-F13=200,1)))</f>
        <v>0</v>
      </c>
      <c r="J13" s="2">
        <f>IF(F13-D13&lt;200,0,IF(F13-D13&gt;200,1,IF(F13-D13=200,1)))</f>
        <v>1</v>
      </c>
      <c r="K13" s="3">
        <f>IF(H13&lt;0.15,0,IF(H13&gt;0.15,1,IF(H13=0.15,1)))</f>
        <v>1</v>
      </c>
      <c r="L13" s="3" t="str">
        <f>IF((H13&lt;15%)*AND(G13&lt;100000), "NO","YES")</f>
        <v>YES</v>
      </c>
      <c r="M13" s="8" t="s">
        <v>24</v>
      </c>
    </row>
    <row r="14" spans="1:13" ht="15" thickBot="1" x14ac:dyDescent="0.25">
      <c r="D14" s="4"/>
      <c r="F14" s="4"/>
      <c r="G14" s="4"/>
      <c r="H14" s="5"/>
      <c r="K14" s="3"/>
      <c r="L14" s="3"/>
    </row>
    <row r="15" spans="1:13" ht="20.100000000000001" customHeight="1" thickBot="1" x14ac:dyDescent="0.25">
      <c r="A15" s="27" t="s">
        <v>4</v>
      </c>
      <c r="B15" s="27"/>
      <c r="C15" s="27"/>
      <c r="D15" s="6">
        <v>3042</v>
      </c>
      <c r="F15" s="6">
        <v>3209</v>
      </c>
      <c r="G15" s="4">
        <f>F15-D15</f>
        <v>167</v>
      </c>
      <c r="H15" s="5">
        <f>IF((D15&gt;F15),(D15-F15)/D15,IF(D15&lt;F15,-(D15-F15)/D15,IF(D15=F15,0)))</f>
        <v>5.4898093359631819E-2</v>
      </c>
      <c r="I15" s="2">
        <f>IF(D15-F15&lt;200,0,IF(D15-F15&gt;200,1,IF(D15-F15=200,1)))</f>
        <v>0</v>
      </c>
      <c r="J15" s="2">
        <f>IF(F15-D15&lt;200,0,IF(F15-D15&gt;200,1,IF(F15-D15=200,1)))</f>
        <v>0</v>
      </c>
      <c r="K15" s="3">
        <f>IF(H15&lt;0.15,0,IF(H15&gt;0.15,1,IF(H15=0.15,1)))</f>
        <v>0</v>
      </c>
      <c r="L15" s="3" t="str">
        <f>IF((H15&lt;15%)*AND(G15&lt;100000), "NO","YES")</f>
        <v>NO</v>
      </c>
      <c r="M15" s="8" t="str">
        <f>IF((L15="YES")*AND(I15+J15&lt;1),"Explanation not required, difference less than £200"," ")</f>
        <v xml:space="preserve"> </v>
      </c>
    </row>
    <row r="16" spans="1:13" ht="15" thickBot="1" x14ac:dyDescent="0.25">
      <c r="D16" s="4"/>
      <c r="F16" s="4"/>
      <c r="G16" s="4"/>
      <c r="H16" s="5"/>
      <c r="K16" s="3"/>
      <c r="L16" s="3"/>
    </row>
    <row r="17" spans="1:21" ht="20.100000000000001" customHeight="1" thickBot="1" x14ac:dyDescent="0.25">
      <c r="A17" s="27" t="s">
        <v>7</v>
      </c>
      <c r="B17" s="27"/>
      <c r="C17" s="27"/>
      <c r="D17" s="6">
        <v>0</v>
      </c>
      <c r="F17" s="6">
        <v>0</v>
      </c>
      <c r="G17" s="4">
        <f>F17-D17</f>
        <v>0</v>
      </c>
      <c r="H17" s="5">
        <f>IF((D17&gt;F17),(D17-F17)/D17,IF(D17&lt;F17,-(D17-F17)/D17,IF(D17=F17,0)))</f>
        <v>0</v>
      </c>
      <c r="I17" s="2">
        <f>IF(D17-F17&lt;200,0,IF(D17-F17&gt;200,1,IF(D17-F17=200,1)))</f>
        <v>0</v>
      </c>
      <c r="J17" s="2">
        <f>IF(F17-D17&lt;200,0,IF(F17-D17&gt;200,1,IF(F17-D17=200,1)))</f>
        <v>0</v>
      </c>
      <c r="K17" s="3">
        <f>IF(H17&lt;0.15,0,IF(H17&gt;0.15,1,IF(H17=0.15,1)))</f>
        <v>0</v>
      </c>
      <c r="L17" s="3" t="str">
        <f>IF((H17&lt;15%)*AND(G17&lt;100000), "NO","YES")</f>
        <v>NO</v>
      </c>
      <c r="M17" s="8" t="str">
        <f>IF((L17="YES")*AND(I17+J17&lt;1),"Explanation not required, difference less than £200"," ")</f>
        <v xml:space="preserve"> </v>
      </c>
    </row>
    <row r="18" spans="1:21" ht="15" thickBot="1" x14ac:dyDescent="0.25">
      <c r="D18" s="4"/>
      <c r="F18" s="4"/>
      <c r="G18" s="4"/>
      <c r="H18" s="5"/>
      <c r="K18" s="3"/>
      <c r="L18" s="3"/>
    </row>
    <row r="19" spans="1:21" ht="45" customHeight="1" thickBot="1" x14ac:dyDescent="0.25">
      <c r="A19" s="27" t="s">
        <v>18</v>
      </c>
      <c r="B19" s="27"/>
      <c r="C19" s="27"/>
      <c r="D19" s="6">
        <v>4711</v>
      </c>
      <c r="F19" s="6">
        <v>2209</v>
      </c>
      <c r="G19" s="4">
        <f>F19-D19</f>
        <v>-2502</v>
      </c>
      <c r="H19" s="5">
        <f>IF((D19&gt;F19),(D19-F19)/D19,IF(D19&lt;F19,-(D19-F19)/D19,IF(D19=F19,0)))</f>
        <v>0.53109743154319677</v>
      </c>
      <c r="I19" s="2">
        <f>IF(D19-F19&lt;200,0,IF(D19-F19&gt;200,1,IF(D19-F19=200,1)))</f>
        <v>1</v>
      </c>
      <c r="J19" s="2">
        <f>IF(F19-D19&lt;200,0,IF(F19-D19&gt;200,1,IF(F19-D19=200,1)))</f>
        <v>0</v>
      </c>
      <c r="K19" s="3">
        <f>IF(H19&lt;0.15,0,IF(H19&gt;0.15,1,IF(H19=0.15,1)))</f>
        <v>1</v>
      </c>
      <c r="L19" s="3" t="str">
        <f>IF((H19&lt;15%)*AND(G19&lt;100000), "NO","YES")</f>
        <v>YES</v>
      </c>
      <c r="M19" s="8" t="s">
        <v>25</v>
      </c>
    </row>
    <row r="20" spans="1:21" ht="15" thickBot="1" x14ac:dyDescent="0.25">
      <c r="D20" s="4"/>
      <c r="F20" s="4"/>
      <c r="G20" s="4"/>
      <c r="H20" s="5"/>
      <c r="K20" s="3"/>
      <c r="L20" s="3"/>
    </row>
    <row r="21" spans="1:21" ht="20.100000000000001" customHeight="1" thickBot="1" x14ac:dyDescent="0.25">
      <c r="A21" s="27" t="s">
        <v>5</v>
      </c>
      <c r="D21" s="1">
        <f>D9+D11+D13-D15-D17-D19</f>
        <v>4084</v>
      </c>
      <c r="F21" s="1">
        <f>F9+F11+F13-F15-F17-F19</f>
        <v>4226</v>
      </c>
      <c r="G21" s="4"/>
      <c r="H21" s="5"/>
      <c r="K21" s="3"/>
      <c r="L21" s="3"/>
      <c r="M21" s="10" t="s">
        <v>11</v>
      </c>
    </row>
    <row r="22" spans="1:21" s="13" customFormat="1" ht="15" x14ac:dyDescent="0.25">
      <c r="A22" s="12"/>
      <c r="D22" s="14"/>
      <c r="F22" s="14"/>
      <c r="G22" s="4"/>
      <c r="H22" s="15"/>
      <c r="K22" s="16"/>
      <c r="L22" s="17" t="str">
        <f>IF(F21&gt;(2*F11),"YES","NO")</f>
        <v>NO</v>
      </c>
      <c r="M22" s="18" t="str">
        <f>IF(F21&gt;(2*F11),"EXPLANATION REQUIRED ON RESERVES TAB AS TO WHY CARRY FORWARD RESERVES ARE GREATER THAN TWICE INCOME FROM LOCAL TAXATION/LEVIES"," ")</f>
        <v xml:space="preserve"> </v>
      </c>
    </row>
    <row r="23" spans="1:21" ht="15" thickBot="1" x14ac:dyDescent="0.25">
      <c r="D23" s="4"/>
      <c r="F23" s="4"/>
      <c r="G23" s="4"/>
      <c r="H23" s="5"/>
      <c r="K23" s="3"/>
      <c r="L23" s="3"/>
    </row>
    <row r="24" spans="1:21" ht="20.100000000000001" customHeight="1" thickBot="1" x14ac:dyDescent="0.25">
      <c r="A24" s="27" t="s">
        <v>9</v>
      </c>
      <c r="B24" s="27"/>
      <c r="C24" s="27"/>
      <c r="D24" s="6">
        <v>4085</v>
      </c>
      <c r="F24" s="6">
        <v>4226</v>
      </c>
      <c r="G24" s="4"/>
      <c r="H24" s="5"/>
      <c r="K24" s="3"/>
      <c r="L24" s="3"/>
      <c r="M24" s="11" t="s">
        <v>11</v>
      </c>
    </row>
    <row r="25" spans="1:21" ht="15" thickBot="1" x14ac:dyDescent="0.25">
      <c r="D25" s="4"/>
      <c r="F25" s="4"/>
      <c r="G25" s="4"/>
      <c r="H25" s="5"/>
      <c r="K25" s="3"/>
      <c r="L25" s="3"/>
    </row>
    <row r="26" spans="1:21" ht="20.100000000000001" customHeight="1" thickBot="1" x14ac:dyDescent="0.25">
      <c r="A26" s="27" t="s">
        <v>8</v>
      </c>
      <c r="B26" s="27"/>
      <c r="C26" s="27"/>
      <c r="D26" s="6">
        <v>16470</v>
      </c>
      <c r="F26" s="6">
        <v>16470</v>
      </c>
      <c r="G26" s="4">
        <f>F26-D26</f>
        <v>0</v>
      </c>
      <c r="H26" s="5">
        <f>IF((D26&gt;F26),(D26-F26)/D26,IF(D26&lt;F26,-(D26-F26)/D26,IF(D26=F26,0)))</f>
        <v>0</v>
      </c>
      <c r="I26" s="2">
        <f>IF(D26-F26&lt;200,0,IF(D26-F26&gt;200,1,IF(D26-F26=200,1)))</f>
        <v>0</v>
      </c>
      <c r="J26" s="2">
        <f>IF(F26-D26&lt;200,0,IF(F26-D26&gt;200,1,IF(F26-D26=200,1)))</f>
        <v>0</v>
      </c>
      <c r="K26" s="3">
        <f>IF(H26&lt;0.15,0,IF(H26&gt;0.15,1,IF(H26=0.15,1)))</f>
        <v>0</v>
      </c>
      <c r="L26" s="3" t="str">
        <f>IF((H26&lt;15%)*AND(G26&lt;100000), "NO","YES")</f>
        <v>NO</v>
      </c>
      <c r="M26" s="8" t="str">
        <f>IF((L26="YES")*AND(I26+J26&lt;1),"Explanation not required, difference less than £200"," ")</f>
        <v xml:space="preserve"> </v>
      </c>
    </row>
    <row r="27" spans="1:21" ht="15" thickBot="1" x14ac:dyDescent="0.25">
      <c r="D27" s="4"/>
      <c r="F27" s="4"/>
      <c r="G27" s="4"/>
      <c r="H27" s="5"/>
      <c r="K27" s="3"/>
      <c r="L27" s="3"/>
    </row>
    <row r="28" spans="1:21" ht="20.100000000000001" customHeight="1" thickBot="1" x14ac:dyDescent="0.25">
      <c r="A28" s="27" t="s">
        <v>6</v>
      </c>
      <c r="B28" s="27"/>
      <c r="C28" s="27"/>
      <c r="D28" s="6">
        <v>0</v>
      </c>
      <c r="F28" s="6">
        <v>0</v>
      </c>
      <c r="G28" s="4">
        <f>F28-D28</f>
        <v>0</v>
      </c>
      <c r="H28" s="5">
        <f>IF((D28&gt;F28),(D28-F28)/D28,IF(D28&lt;F28,-(D28-F28)/D28,IF(D28=F28,0)))</f>
        <v>0</v>
      </c>
      <c r="I28" s="2">
        <f>IF(D28-F28&lt;100,0,IF(D28-F28&gt;100,1,IF(D28-F28=100,1)))</f>
        <v>0</v>
      </c>
      <c r="J28" s="2">
        <f>IF(F28-D28&lt;100,0,IF(F28-D28&gt;100,1,IF(F28-D28=100,1)))</f>
        <v>0</v>
      </c>
      <c r="K28" s="3">
        <f>IF(H28&lt;0.15,0,IF(H28&gt;0.15,1,IF(H28=0.15,1)))</f>
        <v>0</v>
      </c>
      <c r="L28" s="3" t="str">
        <f>IF((H28&lt;15%)*AND(G28&lt;100000), "NO","YES")</f>
        <v>NO</v>
      </c>
      <c r="M28" s="8" t="str">
        <f>IF((L28="YES")*AND(I28+J28&lt;1),"Explanation not required, difference less than £200"," ")</f>
        <v xml:space="preserve"> </v>
      </c>
    </row>
    <row r="29" spans="1:21" x14ac:dyDescent="0.2">
      <c r="H29" s="5"/>
      <c r="K29" s="3"/>
      <c r="L29" s="3"/>
    </row>
    <row r="30" spans="1:21" ht="15" x14ac:dyDescent="0.25">
      <c r="C30" s="33" t="s">
        <v>10</v>
      </c>
    </row>
    <row r="31" spans="1:21" ht="15" customHeight="1" x14ac:dyDescent="0.2">
      <c r="C31" s="34"/>
      <c r="N31" s="21"/>
      <c r="O31" s="21"/>
      <c r="P31" s="21"/>
      <c r="Q31" s="21"/>
      <c r="R31" s="21"/>
      <c r="S31" s="21"/>
      <c r="T31" s="21"/>
      <c r="U31" s="21"/>
    </row>
    <row r="32" spans="1:21" ht="15" x14ac:dyDescent="0.25">
      <c r="C32" s="33" t="s">
        <v>12</v>
      </c>
      <c r="N32" s="21"/>
      <c r="O32" s="21"/>
      <c r="P32" s="21"/>
      <c r="Q32" s="21"/>
      <c r="R32" s="21"/>
      <c r="S32" s="21"/>
      <c r="T32" s="21"/>
      <c r="U32" s="21"/>
    </row>
    <row r="33" spans="3:3" x14ac:dyDescent="0.2">
      <c r="C33" s="34"/>
    </row>
    <row r="34" spans="3:3" ht="15" x14ac:dyDescent="0.25">
      <c r="C34" s="33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Owner</cp:lastModifiedBy>
  <cp:lastPrinted>2021-05-25T20:39:15Z</cp:lastPrinted>
  <dcterms:created xsi:type="dcterms:W3CDTF">2012-07-11T10:01:28Z</dcterms:created>
  <dcterms:modified xsi:type="dcterms:W3CDTF">2021-05-26T05:40:36Z</dcterms:modified>
</cp:coreProperties>
</file>